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050" activeTab="0"/>
  </bookViews>
  <sheets>
    <sheet name="Planilha de avaliação - 2018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<sst xmlns="http://schemas.openxmlformats.org/spreadsheetml/2006/main" count="123" uniqueCount="77">
  <si>
    <t xml:space="preserve">Planilha de avaliação de projeto de pesquisa </t>
  </si>
  <si>
    <t>Nome do Projeto</t>
  </si>
  <si>
    <t>Programa / Edital</t>
  </si>
  <si>
    <t>Registro no Inovare (se houver)</t>
  </si>
  <si>
    <t>Orientador</t>
  </si>
  <si>
    <t>Avaliação do Currículo Lattes</t>
  </si>
  <si>
    <t>Formação acadêmica/ titulação</t>
  </si>
  <si>
    <t>Pontuação</t>
  </si>
  <si>
    <t>Quantidade</t>
  </si>
  <si>
    <t>Limite</t>
  </si>
  <si>
    <t>Nota</t>
  </si>
  <si>
    <t>Doutorado</t>
  </si>
  <si>
    <t>Mestrado</t>
  </si>
  <si>
    <t xml:space="preserve">Soma parcial </t>
  </si>
  <si>
    <t>Limite de 5,00 pontos</t>
  </si>
  <si>
    <t>Soma final</t>
  </si>
  <si>
    <t>Atuação</t>
  </si>
  <si>
    <t>Membro de corpo editorial indexado</t>
  </si>
  <si>
    <t>Revisor de periódico indexado (por periódico)</t>
  </si>
  <si>
    <t>Revisor de projeto de agência de fomento</t>
  </si>
  <si>
    <t>Número de projetos avaliados nos Editais de IC do IF Sudeste MG</t>
  </si>
  <si>
    <t>Número de projetos avaliados em Editais de IC de outras instituições</t>
  </si>
  <si>
    <t>Soma parcial</t>
  </si>
  <si>
    <t>Limite de 4,00 pontos</t>
  </si>
  <si>
    <t>Projetos concluídos com financiamento externo (desde que haja a informação nominal no Lattes da instituição de financiamento e, preferencialmente, o código do processo, excetuando as bolsas de Iniciação Científica que não serão contabilizadas)</t>
  </si>
  <si>
    <t>LImite</t>
  </si>
  <si>
    <t xml:space="preserve">Número de projetos de pesquisa </t>
  </si>
  <si>
    <t xml:space="preserve">Número de projetos de pesquisa de desenvolvimento tecnológico e Inovação </t>
  </si>
  <si>
    <t xml:space="preserve">Número de outros tipos de projetos </t>
  </si>
  <si>
    <t>Produção Bibliográfica</t>
  </si>
  <si>
    <t xml:space="preserve">Artigos completos publicados em periódicos Qualis A </t>
  </si>
  <si>
    <t>Artigos completos publicados em periódicos Qualis B</t>
  </si>
  <si>
    <t>Artigos completos publicados em periódicos Qualis C</t>
  </si>
  <si>
    <t>Livro com ISBN</t>
  </si>
  <si>
    <t>Capítulo ou Organização de livros com ISBN</t>
  </si>
  <si>
    <t>Trabalhos publicados em anais de eventos (completo)</t>
  </si>
  <si>
    <t>Trabalhos publicados em anais de eventos (resumo)</t>
  </si>
  <si>
    <t>Trabalhos publicados em anais de eventos (resumo expandido)</t>
  </si>
  <si>
    <t>Limite de 9,00 pontos</t>
  </si>
  <si>
    <t>Eventos (só serão contabilizados eventos com finalidade técnico-científica)</t>
  </si>
  <si>
    <t>Participação (apresentação) em eventos, congressos, exposições, feiras e olimpíadas como participante ou convidado</t>
  </si>
  <si>
    <t>Organização de eventos, congressos, exposições, feiras e olimpíadas</t>
  </si>
  <si>
    <t>Limite de 2,00 pontos</t>
  </si>
  <si>
    <t>Orientações Concluídas</t>
  </si>
  <si>
    <t xml:space="preserve">  Tese de doutorado</t>
  </si>
  <si>
    <t xml:space="preserve">  Dissertação de mestrado</t>
  </si>
  <si>
    <t xml:space="preserve">  Monografia de conclusão de curso de aperfeiçoamento/especialização</t>
  </si>
  <si>
    <t xml:space="preserve">  Trabalho de conclusão de curso de graduação</t>
  </si>
  <si>
    <t xml:space="preserve">  Iniciação Científica</t>
  </si>
  <si>
    <t>Bancas</t>
  </si>
  <si>
    <t>Participação em bancas de trabalhos de conclusão Doutorado</t>
  </si>
  <si>
    <t>Participação em bancas de trabalhos de conclusão Mestrado</t>
  </si>
  <si>
    <t>Participação em bancas de trabalhos de conclusão aperfeiçoamento/especialização</t>
  </si>
  <si>
    <t>Participação em bancas de trabalhos de conclusão Graduação</t>
  </si>
  <si>
    <t>Exame de qualificação de doutorado</t>
  </si>
  <si>
    <t>Exame de qualificação de mestrado</t>
  </si>
  <si>
    <t>Inovação e Propriedade Intelectual</t>
  </si>
  <si>
    <t>Patente Concedida</t>
  </si>
  <si>
    <t>Patente Registrada</t>
  </si>
  <si>
    <t>Programa de Computador Registrado</t>
  </si>
  <si>
    <t>Desenho industrial registrado</t>
  </si>
  <si>
    <t>Topografia de circuito integrado registrada</t>
  </si>
  <si>
    <t>NOTA FINAL LATTES (limite de 35 pontos)</t>
  </si>
  <si>
    <t>Avaliação do projeto de pesquisa (Formulários F.1 e F.2)</t>
  </si>
  <si>
    <r>
      <t>O Projeto de Pesquisa será considerado aprovado caso obtenha pelo menos 60% da nota máxima, ou seja, deverá obter pelo menos</t>
    </r>
    <r>
      <rPr>
        <b/>
        <sz val="11"/>
        <color indexed="8"/>
        <rFont val="Arial Narrow"/>
        <family val="2"/>
      </rPr>
      <t xml:space="preserve"> 39 </t>
    </r>
    <r>
      <rPr>
        <sz val="11"/>
        <color indexed="8"/>
        <rFont val="Arial Narrow"/>
        <family val="2"/>
      </rPr>
      <t xml:space="preserve">pontos dos 65 pontos possíveis. </t>
    </r>
  </si>
  <si>
    <r>
      <t xml:space="preserve">Nota avaliador     </t>
    </r>
    <r>
      <rPr>
        <sz val="10"/>
        <color indexed="8"/>
        <rFont val="Calibri"/>
        <family val="2"/>
      </rPr>
      <t>(0 a 100)</t>
    </r>
  </si>
  <si>
    <r>
      <t xml:space="preserve">Média final                       </t>
    </r>
    <r>
      <rPr>
        <sz val="10"/>
        <color indexed="8"/>
        <rFont val="Calibri"/>
        <family val="2"/>
      </rPr>
      <t xml:space="preserve">(0 a 65 pontos) 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              </t>
    </r>
  </si>
  <si>
    <r>
      <rPr>
        <b/>
        <sz val="11"/>
        <color indexed="15"/>
        <rFont val="Calibri"/>
        <family val="2"/>
      </rPr>
      <t>Aprovado</t>
    </r>
    <r>
      <rPr>
        <b/>
        <sz val="11"/>
        <color indexed="8"/>
        <rFont val="Calibri"/>
        <family val="2"/>
      </rPr>
      <t>/</t>
    </r>
    <r>
      <rPr>
        <b/>
        <sz val="11"/>
        <color indexed="10"/>
        <rFont val="Calibri"/>
        <family val="2"/>
      </rPr>
      <t>Reprovado</t>
    </r>
  </si>
  <si>
    <t>Nota Avaliador 1</t>
  </si>
  <si>
    <t>-</t>
  </si>
  <si>
    <t>Nota Avaliador 2</t>
  </si>
  <si>
    <t>Nota Avaliador 3 (se houver)</t>
  </si>
  <si>
    <t>Média final da nota do projeto de pesquisa</t>
  </si>
  <si>
    <t>Nota Final da Avaliação (Projeto + Lattes)</t>
  </si>
  <si>
    <t>Avaliação Projeto de Pesquisa (65 pontos)</t>
  </si>
  <si>
    <t>Avaliação do Currículo (35 pontos)</t>
  </si>
  <si>
    <t>NOTA FINAL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</si>
</sst>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1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10"/>
      <name val="Arial Narrow"/>
      <family val="2"/>
    </font>
    <font>
      <b/>
      <sz val="24"/>
      <color indexed="9"/>
      <name val="Arial Narrow"/>
      <family val="2"/>
    </font>
    <font>
      <b/>
      <sz val="20"/>
      <color indexed="9"/>
      <name val="Arial Narrow"/>
      <family val="2"/>
    </font>
    <font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10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rgb="FFFF0000"/>
      <name val="Arial Narrow"/>
      <family val="2"/>
    </font>
    <font>
      <b/>
      <sz val="24"/>
      <color theme="0"/>
      <name val="Arial Narrow"/>
      <family val="2"/>
    </font>
    <font>
      <b/>
      <sz val="20"/>
      <color theme="0"/>
      <name val="Arial Narrow"/>
      <family val="2"/>
    </font>
    <font>
      <sz val="12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left"/>
    </xf>
    <xf numFmtId="178" fontId="4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178" fontId="2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78" fontId="6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63" fillId="0" borderId="0" xfId="0" applyFont="1" applyAlignment="1">
      <alignment horizontal="left"/>
    </xf>
    <xf numFmtId="178" fontId="7" fillId="2" borderId="11" xfId="0" applyNumberFormat="1" applyFont="1" applyFill="1" applyBorder="1" applyAlignment="1">
      <alignment horizontal="center"/>
    </xf>
    <xf numFmtId="178" fontId="2" fillId="2" borderId="11" xfId="0" applyNumberFormat="1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wrapText="1"/>
    </xf>
    <xf numFmtId="178" fontId="2" fillId="2" borderId="11" xfId="0" applyNumberFormat="1" applyFont="1" applyFill="1" applyBorder="1" applyAlignment="1">
      <alignment horizontal="left" vertical="center" wrapText="1"/>
    </xf>
    <xf numFmtId="2" fontId="62" fillId="2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center" wrapText="1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left"/>
    </xf>
    <xf numFmtId="2" fontId="2" fillId="2" borderId="11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62" fillId="33" borderId="0" xfId="0" applyFont="1" applyFill="1" applyAlignment="1">
      <alignment horizontal="left" vertical="center" indent="5"/>
    </xf>
    <xf numFmtId="178" fontId="2" fillId="36" borderId="11" xfId="0" applyNumberFormat="1" applyFont="1" applyFill="1" applyBorder="1" applyAlignment="1">
      <alignment horizontal="center"/>
    </xf>
    <xf numFmtId="178" fontId="62" fillId="2" borderId="12" xfId="0" applyNumberFormat="1" applyFont="1" applyFill="1" applyBorder="1" applyAlignment="1">
      <alignment horizontal="center"/>
    </xf>
    <xf numFmtId="178" fontId="2" fillId="36" borderId="13" xfId="0" applyNumberFormat="1" applyFont="1" applyFill="1" applyBorder="1" applyAlignment="1">
      <alignment horizontal="center"/>
    </xf>
    <xf numFmtId="178" fontId="62" fillId="2" borderId="14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left" vertical="center"/>
    </xf>
    <xf numFmtId="178" fontId="2" fillId="2" borderId="13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65" fillId="10" borderId="11" xfId="0" applyNumberFormat="1" applyFont="1" applyFill="1" applyBorder="1" applyAlignment="1">
      <alignment horizontal="center" vertical="center" wrapText="1"/>
    </xf>
    <xf numFmtId="2" fontId="66" fillId="10" borderId="11" xfId="0" applyNumberFormat="1" applyFont="1" applyFill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2" fontId="0" fillId="10" borderId="11" xfId="0" applyNumberFormat="1" applyFill="1" applyBorder="1" applyAlignment="1">
      <alignment horizontal="center"/>
    </xf>
    <xf numFmtId="0" fontId="62" fillId="37" borderId="11" xfId="0" applyFont="1" applyFill="1" applyBorder="1" applyAlignment="1">
      <alignment vertical="center" wrapText="1"/>
    </xf>
    <xf numFmtId="2" fontId="68" fillId="37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7" fillId="0" borderId="11" xfId="0" applyNumberFormat="1" applyFont="1" applyBorder="1" applyAlignment="1">
      <alignment horizontal="center" vertical="center"/>
    </xf>
    <xf numFmtId="2" fontId="69" fillId="37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2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38" borderId="16" xfId="0" applyFont="1" applyFill="1" applyBorder="1" applyAlignment="1">
      <alignment horizontal="center" vertical="center"/>
    </xf>
    <xf numFmtId="0" fontId="71" fillId="38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 vertical="center"/>
    </xf>
    <xf numFmtId="0" fontId="72" fillId="38" borderId="16" xfId="0" applyFont="1" applyFill="1" applyBorder="1" applyAlignment="1">
      <alignment horizontal="center"/>
    </xf>
    <xf numFmtId="0" fontId="72" fillId="38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178" fontId="7" fillId="2" borderId="11" xfId="0" applyNumberFormat="1" applyFont="1" applyFill="1" applyBorder="1" applyAlignment="1">
      <alignment horizontal="center"/>
    </xf>
    <xf numFmtId="178" fontId="7" fillId="2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72" fillId="38" borderId="16" xfId="0" applyFont="1" applyFill="1" applyBorder="1" applyAlignment="1">
      <alignment horizontal="center" vertical="center"/>
    </xf>
    <xf numFmtId="0" fontId="72" fillId="38" borderId="17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0" fontId="73" fillId="0" borderId="10" xfId="0" applyFont="1" applyBorder="1" applyAlignment="1">
      <alignment horizontal="left" vertical="center"/>
    </xf>
    <xf numFmtId="0" fontId="73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2" fillId="37" borderId="10" xfId="0" applyFont="1" applyFill="1" applyBorder="1" applyAlignment="1">
      <alignment horizontal="left" vertical="center" wrapText="1"/>
    </xf>
    <xf numFmtId="0" fontId="62" fillId="37" borderId="19" xfId="0" applyFont="1" applyFill="1" applyBorder="1" applyAlignment="1">
      <alignment horizontal="left" vertical="center" wrapText="1"/>
    </xf>
    <xf numFmtId="0" fontId="72" fillId="38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69" fillId="37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b/>
        <i val="0"/>
        <strike val="0"/>
        <color rgb="FF00B0F0"/>
      </font>
    </dxf>
    <dxf>
      <font>
        <b/>
        <i val="0"/>
        <strike val="0"/>
        <color rgb="FFFF0000"/>
      </font>
    </dxf>
    <dxf>
      <font>
        <b/>
        <i val="0"/>
        <strike val="0"/>
        <color rgb="FF00B0F0"/>
      </font>
    </dxf>
    <dxf>
      <font>
        <b/>
        <i val="0"/>
        <strike val="0"/>
        <color rgb="FFFF0000"/>
      </font>
    </dxf>
    <dxf>
      <font>
        <b/>
        <i val="0"/>
        <strike val="0"/>
        <color rgb="FFDD0806"/>
      </font>
      <border/>
    </dxf>
    <dxf>
      <font>
        <b/>
        <i val="0"/>
        <strike val="0"/>
        <color rgb="FF00ABEA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19050</xdr:rowOff>
    </xdr:from>
    <xdr:to>
      <xdr:col>0</xdr:col>
      <xdr:colOff>1257300</xdr:colOff>
      <xdr:row>4</xdr:row>
      <xdr:rowOff>104775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00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3352800</xdr:colOff>
      <xdr:row>1</xdr:row>
      <xdr:rowOff>114300</xdr:rowOff>
    </xdr:from>
    <xdr:to>
      <xdr:col>0</xdr:col>
      <xdr:colOff>4591050</xdr:colOff>
      <xdr:row>3</xdr:row>
      <xdr:rowOff>152400</xdr:rowOff>
    </xdr:to>
    <xdr:pic>
      <xdr:nvPicPr>
        <xdr:cNvPr id="2" name="Imagem 11"/>
        <xdr:cNvPicPr preferRelativeResize="1">
          <a:picLocks noChangeAspect="1"/>
        </xdr:cNvPicPr>
      </xdr:nvPicPr>
      <xdr:blipFill>
        <a:blip r:embed="rId2"/>
        <a:srcRect l="63154" t="33566" r="13024" b="50115"/>
        <a:stretch>
          <a:fillRect/>
        </a:stretch>
      </xdr:blipFill>
      <xdr:spPr>
        <a:xfrm>
          <a:off x="3352800" y="4953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3</xdr:row>
      <xdr:rowOff>171450</xdr:rowOff>
    </xdr:from>
    <xdr:to>
      <xdr:col>0</xdr:col>
      <xdr:colOff>3905250</xdr:colOff>
      <xdr:row>6</xdr:row>
      <xdr:rowOff>57150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rcRect l="1231" t="6198"/>
        <a:stretch>
          <a:fillRect/>
        </a:stretch>
      </xdr:blipFill>
      <xdr:spPr>
        <a:xfrm>
          <a:off x="1238250" y="971550"/>
          <a:ext cx="2667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15" zoomScaleNormal="115" zoomScalePageLayoutView="0" workbookViewId="0" topLeftCell="A1">
      <selection activeCell="A2" sqref="A2:A7"/>
    </sheetView>
  </sheetViews>
  <sheetFormatPr defaultColWidth="9.140625" defaultRowHeight="15"/>
  <cols>
    <col min="1" max="1" width="71.421875" style="2" customWidth="1"/>
    <col min="2" max="2" width="15.57421875" style="2" customWidth="1"/>
    <col min="3" max="3" width="15.421875" style="2" customWidth="1"/>
    <col min="4" max="4" width="22.00390625" style="2" customWidth="1"/>
    <col min="5" max="5" width="20.140625" style="3" customWidth="1"/>
    <col min="6" max="6" width="11.57421875" style="4" customWidth="1"/>
    <col min="7" max="7" width="39.28125" style="5" customWidth="1"/>
    <col min="8" max="8" width="14.00390625" style="0" customWidth="1"/>
    <col min="9" max="9" width="15.421875" style="0" customWidth="1"/>
    <col min="10" max="10" width="16.421875" style="0" customWidth="1"/>
    <col min="11" max="11" width="17.57421875" style="0" bestFit="1" customWidth="1"/>
  </cols>
  <sheetData>
    <row r="1" spans="1:5" ht="30">
      <c r="A1" s="64" t="s">
        <v>0</v>
      </c>
      <c r="B1" s="65"/>
      <c r="C1" s="65"/>
      <c r="D1" s="65"/>
      <c r="E1" s="65"/>
    </row>
    <row r="2" spans="1:5" ht="16.5">
      <c r="A2" s="97"/>
      <c r="B2" s="97" t="s">
        <v>1</v>
      </c>
      <c r="C2" s="97"/>
      <c r="D2" s="97"/>
      <c r="E2" s="97"/>
    </row>
    <row r="3" spans="1:5" ht="16.5">
      <c r="A3" s="97"/>
      <c r="B3" s="97"/>
      <c r="C3" s="97"/>
      <c r="D3" s="97"/>
      <c r="E3" s="97"/>
    </row>
    <row r="4" spans="1:5" ht="16.5">
      <c r="A4" s="97"/>
      <c r="B4" s="97"/>
      <c r="C4" s="97"/>
      <c r="D4" s="97"/>
      <c r="E4" s="97"/>
    </row>
    <row r="5" spans="1:5" ht="16.5">
      <c r="A5" s="97"/>
      <c r="B5" s="97"/>
      <c r="C5" s="97"/>
      <c r="D5" s="97"/>
      <c r="E5" s="97"/>
    </row>
    <row r="6" spans="1:5" ht="16.5">
      <c r="A6" s="97"/>
      <c r="B6" s="97"/>
      <c r="C6" s="97"/>
      <c r="D6" s="97"/>
      <c r="E6" s="97"/>
    </row>
    <row r="7" spans="1:5" ht="6.75" customHeight="1">
      <c r="A7" s="97"/>
      <c r="B7" s="97"/>
      <c r="C7" s="97"/>
      <c r="D7" s="97"/>
      <c r="E7" s="97"/>
    </row>
    <row r="8" spans="1:7" ht="23.25" customHeight="1">
      <c r="A8" s="6" t="s">
        <v>2</v>
      </c>
      <c r="B8" s="66"/>
      <c r="C8" s="67"/>
      <c r="D8" s="67"/>
      <c r="E8" s="68"/>
      <c r="G8"/>
    </row>
    <row r="9" spans="1:7" ht="16.5" customHeight="1">
      <c r="A9" s="6" t="s">
        <v>3</v>
      </c>
      <c r="B9" s="66"/>
      <c r="C9" s="67"/>
      <c r="D9" s="67"/>
      <c r="E9" s="68"/>
      <c r="G9"/>
    </row>
    <row r="10" spans="1:7" ht="26.25" customHeight="1">
      <c r="A10" s="7" t="s">
        <v>4</v>
      </c>
      <c r="B10" s="69"/>
      <c r="C10" s="70"/>
      <c r="D10" s="70"/>
      <c r="E10" s="71"/>
      <c r="G10"/>
    </row>
    <row r="11" spans="1:7" ht="16.5" customHeight="1">
      <c r="A11" s="72"/>
      <c r="B11" s="72"/>
      <c r="C11" s="72"/>
      <c r="D11" s="72"/>
      <c r="E11" s="72"/>
      <c r="G11"/>
    </row>
    <row r="12" spans="1:7" ht="22.5" customHeight="1">
      <c r="A12" s="73" t="s">
        <v>5</v>
      </c>
      <c r="B12" s="74"/>
      <c r="C12" s="74"/>
      <c r="D12" s="74"/>
      <c r="E12" s="74"/>
      <c r="G12"/>
    </row>
    <row r="13" spans="1:7" ht="16.5" customHeight="1">
      <c r="A13" s="8" t="s">
        <v>6</v>
      </c>
      <c r="B13" s="9" t="s">
        <v>7</v>
      </c>
      <c r="C13" s="10" t="s">
        <v>8</v>
      </c>
      <c r="D13" s="11" t="s">
        <v>9</v>
      </c>
      <c r="E13" s="11" t="s">
        <v>10</v>
      </c>
      <c r="G13"/>
    </row>
    <row r="14" spans="1:7" ht="16.5" customHeight="1">
      <c r="A14" s="12" t="s">
        <v>11</v>
      </c>
      <c r="B14" s="13">
        <v>5</v>
      </c>
      <c r="C14" s="14"/>
      <c r="D14" s="13">
        <v>1</v>
      </c>
      <c r="E14" s="15">
        <f>IF(C14&gt;0,IF(D14&lt;C14,D14*B14,C14*B14),0)</f>
        <v>0</v>
      </c>
      <c r="G14"/>
    </row>
    <row r="15" spans="1:7" ht="16.5" customHeight="1">
      <c r="A15" s="12" t="s">
        <v>12</v>
      </c>
      <c r="B15" s="13">
        <v>3</v>
      </c>
      <c r="C15" s="14"/>
      <c r="D15" s="13">
        <v>1</v>
      </c>
      <c r="E15" s="15">
        <f>IF(C15&gt;0,IF(D15&lt;C15,D15*B15,C15*B15),0)</f>
        <v>0</v>
      </c>
      <c r="G15"/>
    </row>
    <row r="16" spans="1:7" ht="16.5" customHeight="1">
      <c r="A16" s="12"/>
      <c r="B16" s="16"/>
      <c r="C16" s="17"/>
      <c r="D16" s="18" t="s">
        <v>13</v>
      </c>
      <c r="E16" s="13">
        <f>SUM(E14:E15)</f>
        <v>0</v>
      </c>
      <c r="G16"/>
    </row>
    <row r="17" spans="1:7" ht="16.5">
      <c r="A17" s="12"/>
      <c r="B17" s="16"/>
      <c r="C17" s="17"/>
      <c r="D17" s="75" t="s">
        <v>14</v>
      </c>
      <c r="E17" s="75"/>
      <c r="G17"/>
    </row>
    <row r="18" spans="1:7" ht="16.5">
      <c r="A18" s="12"/>
      <c r="B18" s="16"/>
      <c r="C18" s="17"/>
      <c r="D18" s="18" t="s">
        <v>15</v>
      </c>
      <c r="E18" s="19">
        <f>IF(D17&gt;0,IF(E16&lt;5,E16,5),0)</f>
        <v>0</v>
      </c>
      <c r="G18"/>
    </row>
    <row r="19" spans="1:7" ht="16.5">
      <c r="A19" s="8" t="s">
        <v>16</v>
      </c>
      <c r="B19" s="11" t="s">
        <v>7</v>
      </c>
      <c r="C19" s="10" t="s">
        <v>8</v>
      </c>
      <c r="D19" s="11" t="s">
        <v>9</v>
      </c>
      <c r="E19" s="20" t="s">
        <v>10</v>
      </c>
      <c r="G19"/>
    </row>
    <row r="20" spans="1:5" ht="16.5">
      <c r="A20" s="21" t="s">
        <v>17</v>
      </c>
      <c r="B20" s="13">
        <v>0.5</v>
      </c>
      <c r="C20" s="14"/>
      <c r="D20" s="13">
        <v>2</v>
      </c>
      <c r="E20" s="13">
        <f>IF(C20&gt;0,IF(D20&lt;C20,D20*B20,C20*B20),0)</f>
        <v>0</v>
      </c>
    </row>
    <row r="21" spans="1:5" ht="16.5">
      <c r="A21" s="21" t="s">
        <v>18</v>
      </c>
      <c r="B21" s="13">
        <v>0.5</v>
      </c>
      <c r="C21" s="14"/>
      <c r="D21" s="13">
        <v>3</v>
      </c>
      <c r="E21" s="13">
        <f>IF(C21&gt;0,IF(D21&lt;C21,D21*B21,C21*B21),0)</f>
        <v>0</v>
      </c>
    </row>
    <row r="22" spans="1:5" ht="16.5">
      <c r="A22" s="21" t="s">
        <v>19</v>
      </c>
      <c r="B22" s="13">
        <v>0.5</v>
      </c>
      <c r="C22" s="14"/>
      <c r="D22" s="13">
        <v>3</v>
      </c>
      <c r="E22" s="13">
        <f>IF(C22&gt;0,IF(D22&lt;C22,D22*B22,C22*B22),0)</f>
        <v>0</v>
      </c>
    </row>
    <row r="23" spans="1:6" ht="16.5">
      <c r="A23" s="21" t="s">
        <v>20</v>
      </c>
      <c r="B23" s="13">
        <v>0.4</v>
      </c>
      <c r="C23" s="14"/>
      <c r="D23" s="13">
        <v>5</v>
      </c>
      <c r="E23" s="13">
        <f>IF(C23&gt;0,IF(D23&lt;C23,D23*B23,C23*B23),0)</f>
        <v>0</v>
      </c>
      <c r="F23" s="22"/>
    </row>
    <row r="24" spans="1:6" ht="16.5">
      <c r="A24" s="21" t="s">
        <v>21</v>
      </c>
      <c r="B24" s="13">
        <v>0.2</v>
      </c>
      <c r="C24" s="14"/>
      <c r="D24" s="13">
        <v>5</v>
      </c>
      <c r="E24" s="13">
        <f>IF(C24&gt;0,IF(D24&lt;C24,D24*B24,C24*B24),0)</f>
        <v>0</v>
      </c>
      <c r="F24" s="22"/>
    </row>
    <row r="25" spans="1:5" ht="16.5">
      <c r="A25" s="21"/>
      <c r="B25" s="13"/>
      <c r="C25" s="13"/>
      <c r="D25" s="23" t="s">
        <v>22</v>
      </c>
      <c r="E25" s="13">
        <f>SUM(E20:E24)</f>
        <v>0</v>
      </c>
    </row>
    <row r="26" spans="1:5" ht="16.5">
      <c r="A26" s="24"/>
      <c r="B26" s="13"/>
      <c r="C26" s="13"/>
      <c r="D26" s="76" t="s">
        <v>23</v>
      </c>
      <c r="E26" s="76"/>
    </row>
    <row r="27" spans="1:5" ht="16.5">
      <c r="A27" s="21"/>
      <c r="B27" s="13"/>
      <c r="C27" s="17"/>
      <c r="D27" s="18" t="s">
        <v>15</v>
      </c>
      <c r="E27" s="19">
        <f>IF(D26&gt;0,IF(E25&lt;4,E25,4),0)</f>
        <v>0</v>
      </c>
    </row>
    <row r="28" spans="1:5" ht="79.5">
      <c r="A28" s="25" t="s">
        <v>24</v>
      </c>
      <c r="B28" s="9" t="s">
        <v>7</v>
      </c>
      <c r="C28" s="10" t="s">
        <v>8</v>
      </c>
      <c r="D28" s="9" t="s">
        <v>25</v>
      </c>
      <c r="E28" s="9" t="s">
        <v>10</v>
      </c>
    </row>
    <row r="29" spans="1:8" ht="16.5">
      <c r="A29" s="26" t="s">
        <v>26</v>
      </c>
      <c r="B29" s="13">
        <v>1</v>
      </c>
      <c r="C29" s="14"/>
      <c r="D29" s="13">
        <v>4</v>
      </c>
      <c r="E29" s="15">
        <f>IF(C29&gt;0,IF(D29&lt;C29,D29*B29,C29*B29),0)</f>
        <v>0</v>
      </c>
      <c r="G29" s="4"/>
      <c r="H29" s="4"/>
    </row>
    <row r="30" spans="1:8" ht="16.5">
      <c r="A30" s="26" t="s">
        <v>27</v>
      </c>
      <c r="B30" s="13">
        <v>1</v>
      </c>
      <c r="C30" s="14"/>
      <c r="D30" s="13">
        <v>4</v>
      </c>
      <c r="E30" s="15">
        <f>IF(C30&gt;0,IF(D30&lt;C30,D30*B30,C30*B30),0)</f>
        <v>0</v>
      </c>
      <c r="G30" s="4"/>
      <c r="H30" s="4"/>
    </row>
    <row r="31" spans="1:8" ht="16.5">
      <c r="A31" s="26" t="s">
        <v>28</v>
      </c>
      <c r="B31" s="13">
        <v>0.5</v>
      </c>
      <c r="C31" s="14"/>
      <c r="D31" s="13">
        <v>2</v>
      </c>
      <c r="E31" s="15">
        <f>IF(C31&gt;0,IF(D31&lt;C31,D31*B31,C31*B31),0)</f>
        <v>0</v>
      </c>
      <c r="G31" s="4"/>
      <c r="H31" s="4"/>
    </row>
    <row r="32" spans="1:8" ht="16.5">
      <c r="A32" s="26"/>
      <c r="B32" s="17"/>
      <c r="C32" s="17"/>
      <c r="D32" s="18" t="s">
        <v>13</v>
      </c>
      <c r="E32" s="15">
        <f>SUM(E29:E31)</f>
        <v>0</v>
      </c>
      <c r="G32" s="4"/>
      <c r="H32" s="4"/>
    </row>
    <row r="33" spans="1:8" ht="16.5">
      <c r="A33" s="26"/>
      <c r="B33" s="17"/>
      <c r="C33" s="17"/>
      <c r="D33" s="75" t="s">
        <v>23</v>
      </c>
      <c r="E33" s="75"/>
      <c r="G33" s="4"/>
      <c r="H33" s="4"/>
    </row>
    <row r="34" spans="1:8" ht="16.5">
      <c r="A34" s="26"/>
      <c r="B34" s="17"/>
      <c r="C34" s="17"/>
      <c r="D34" s="18" t="s">
        <v>15</v>
      </c>
      <c r="E34" s="27">
        <f>IF(D33&gt;0,IF(E32&lt;4,E32,4),0)</f>
        <v>0</v>
      </c>
      <c r="G34" s="4"/>
      <c r="H34" s="4"/>
    </row>
    <row r="35" spans="1:8" ht="16.5">
      <c r="A35" s="28" t="s">
        <v>29</v>
      </c>
      <c r="B35" s="11" t="s">
        <v>7</v>
      </c>
      <c r="C35" s="10" t="s">
        <v>8</v>
      </c>
      <c r="D35" s="11" t="s">
        <v>9</v>
      </c>
      <c r="E35" s="11" t="s">
        <v>10</v>
      </c>
      <c r="G35" s="4"/>
      <c r="H35" s="4"/>
    </row>
    <row r="36" spans="1:8" ht="16.5">
      <c r="A36" s="24" t="s">
        <v>30</v>
      </c>
      <c r="B36" s="29">
        <v>1</v>
      </c>
      <c r="C36" s="14"/>
      <c r="D36" s="29">
        <v>9</v>
      </c>
      <c r="E36" s="29">
        <f aca="true" t="shared" si="0" ref="E36:E43">IF(C36&gt;0,IF(D36&lt;C36,D36*B36,C36*B36),0)</f>
        <v>0</v>
      </c>
      <c r="G36" s="4"/>
      <c r="H36" s="4"/>
    </row>
    <row r="37" spans="1:8" ht="16.5">
      <c r="A37" s="24" t="s">
        <v>31</v>
      </c>
      <c r="B37" s="29">
        <v>0.7</v>
      </c>
      <c r="C37" s="14"/>
      <c r="D37" s="29">
        <v>4</v>
      </c>
      <c r="E37" s="29">
        <f t="shared" si="0"/>
        <v>0</v>
      </c>
      <c r="G37" s="4"/>
      <c r="H37" s="4"/>
    </row>
    <row r="38" spans="1:8" ht="16.5">
      <c r="A38" s="24" t="s">
        <v>32</v>
      </c>
      <c r="B38" s="29">
        <v>0.4</v>
      </c>
      <c r="C38" s="14"/>
      <c r="D38" s="29">
        <v>4</v>
      </c>
      <c r="E38" s="29">
        <f t="shared" si="0"/>
        <v>0</v>
      </c>
      <c r="G38" s="4"/>
      <c r="H38" s="4"/>
    </row>
    <row r="39" spans="1:8" ht="16.5">
      <c r="A39" s="24" t="s">
        <v>33</v>
      </c>
      <c r="B39" s="29">
        <v>1</v>
      </c>
      <c r="C39" s="14"/>
      <c r="D39" s="29">
        <v>3</v>
      </c>
      <c r="E39" s="29">
        <f t="shared" si="0"/>
        <v>0</v>
      </c>
      <c r="G39" s="4"/>
      <c r="H39" s="4"/>
    </row>
    <row r="40" spans="1:8" ht="16.5">
      <c r="A40" s="24" t="s">
        <v>34</v>
      </c>
      <c r="B40" s="29">
        <v>0.5</v>
      </c>
      <c r="C40" s="14"/>
      <c r="D40" s="29">
        <v>4</v>
      </c>
      <c r="E40" s="29">
        <f t="shared" si="0"/>
        <v>0</v>
      </c>
      <c r="G40" s="4"/>
      <c r="H40" s="4"/>
    </row>
    <row r="41" spans="1:8" ht="16.5">
      <c r="A41" s="24" t="s">
        <v>35</v>
      </c>
      <c r="B41" s="29">
        <v>0.3</v>
      </c>
      <c r="C41" s="14"/>
      <c r="D41" s="29">
        <v>5</v>
      </c>
      <c r="E41" s="29">
        <f t="shared" si="0"/>
        <v>0</v>
      </c>
      <c r="G41" s="4"/>
      <c r="H41" s="4"/>
    </row>
    <row r="42" spans="1:8" ht="16.5">
      <c r="A42" s="24" t="s">
        <v>36</v>
      </c>
      <c r="B42" s="29">
        <v>0.1</v>
      </c>
      <c r="C42" s="14"/>
      <c r="D42" s="29">
        <v>10</v>
      </c>
      <c r="E42" s="29">
        <f t="shared" si="0"/>
        <v>0</v>
      </c>
      <c r="G42" s="4"/>
      <c r="H42" s="4"/>
    </row>
    <row r="43" spans="1:8" ht="16.5">
      <c r="A43" s="24" t="s">
        <v>37</v>
      </c>
      <c r="B43" s="29">
        <v>0.2</v>
      </c>
      <c r="C43" s="14"/>
      <c r="D43" s="29">
        <v>10</v>
      </c>
      <c r="E43" s="29">
        <f t="shared" si="0"/>
        <v>0</v>
      </c>
      <c r="G43" s="4"/>
      <c r="H43" s="4"/>
    </row>
    <row r="44" spans="1:8" ht="16.5">
      <c r="A44" s="24"/>
      <c r="B44" s="29"/>
      <c r="C44" s="14"/>
      <c r="D44" s="29"/>
      <c r="E44" s="29"/>
      <c r="G44" s="4"/>
      <c r="H44" s="4"/>
    </row>
    <row r="45" spans="1:8" ht="16.5">
      <c r="A45" s="24"/>
      <c r="B45" s="13"/>
      <c r="C45" s="13"/>
      <c r="D45" s="18" t="s">
        <v>13</v>
      </c>
      <c r="E45" s="29">
        <f>SUM(E36:E44)</f>
        <v>0</v>
      </c>
      <c r="G45" s="4"/>
      <c r="H45" s="4"/>
    </row>
    <row r="46" spans="1:8" ht="16.5">
      <c r="A46" s="30"/>
      <c r="B46" s="13"/>
      <c r="C46" s="13"/>
      <c r="D46" s="76" t="s">
        <v>38</v>
      </c>
      <c r="E46" s="76"/>
      <c r="G46" s="4"/>
      <c r="H46" s="4"/>
    </row>
    <row r="47" spans="1:8" ht="16.5">
      <c r="A47" s="30"/>
      <c r="B47" s="13"/>
      <c r="C47" s="17"/>
      <c r="D47" s="18" t="s">
        <v>15</v>
      </c>
      <c r="E47" s="31">
        <f>IF(D46&gt;0,IF(E45&lt;9,E45,9),0)</f>
        <v>0</v>
      </c>
      <c r="G47" s="4"/>
      <c r="H47" s="4"/>
    </row>
    <row r="48" spans="1:8" ht="32.25">
      <c r="A48" s="25" t="s">
        <v>39</v>
      </c>
      <c r="B48" s="11" t="s">
        <v>7</v>
      </c>
      <c r="C48" s="10" t="s">
        <v>8</v>
      </c>
      <c r="D48" s="11" t="s">
        <v>9</v>
      </c>
      <c r="E48" s="11" t="s">
        <v>10</v>
      </c>
      <c r="G48" s="4"/>
      <c r="H48" s="4"/>
    </row>
    <row r="49" spans="1:8" s="1" customFormat="1" ht="33">
      <c r="A49" s="32" t="s">
        <v>40</v>
      </c>
      <c r="B49" s="33">
        <v>0.5</v>
      </c>
      <c r="C49" s="33"/>
      <c r="D49" s="33">
        <v>4</v>
      </c>
      <c r="E49" s="33">
        <f>IF(C49&gt;0,IF(D49&lt;C49,D49*B49,C49*B49),0)</f>
        <v>0</v>
      </c>
      <c r="F49" s="34"/>
      <c r="G49" s="35"/>
      <c r="H49" s="34"/>
    </row>
    <row r="50" spans="1:8" ht="16.5">
      <c r="A50" s="24" t="s">
        <v>41</v>
      </c>
      <c r="B50" s="29">
        <v>0.5</v>
      </c>
      <c r="C50" s="33"/>
      <c r="D50" s="29">
        <v>4</v>
      </c>
      <c r="E50" s="29">
        <f>IF(C50&gt;0,IF(D50&lt;C50,D50*B50,C50*B50),0)</f>
        <v>0</v>
      </c>
      <c r="G50" s="4"/>
      <c r="H50" s="4"/>
    </row>
    <row r="51" spans="1:8" ht="16.5">
      <c r="A51" s="24"/>
      <c r="B51" s="29"/>
      <c r="C51" s="29"/>
      <c r="D51" s="18" t="s">
        <v>13</v>
      </c>
      <c r="E51" s="29">
        <f>SUM(E49:E50)</f>
        <v>0</v>
      </c>
      <c r="G51" s="4"/>
      <c r="H51" s="4"/>
    </row>
    <row r="52" spans="1:8" ht="16.5">
      <c r="A52" s="24"/>
      <c r="B52" s="29"/>
      <c r="C52" s="29"/>
      <c r="D52" s="77" t="s">
        <v>42</v>
      </c>
      <c r="E52" s="77"/>
      <c r="G52" s="4"/>
      <c r="H52" s="4"/>
    </row>
    <row r="53" spans="1:8" ht="16.5">
      <c r="A53" s="24"/>
      <c r="B53" s="29"/>
      <c r="C53" s="17"/>
      <c r="D53" s="18" t="s">
        <v>15</v>
      </c>
      <c r="E53" s="31">
        <f>IF(D52&gt;0,IF(E51&lt;2,E51,2),0)</f>
        <v>0</v>
      </c>
      <c r="G53" s="4"/>
      <c r="H53" s="4"/>
    </row>
    <row r="54" spans="1:8" ht="16.5">
      <c r="A54" s="8" t="s">
        <v>43</v>
      </c>
      <c r="B54" s="11" t="s">
        <v>7</v>
      </c>
      <c r="C54" s="10" t="s">
        <v>8</v>
      </c>
      <c r="D54" s="11" t="s">
        <v>9</v>
      </c>
      <c r="E54" s="11" t="s">
        <v>10</v>
      </c>
      <c r="G54" s="4"/>
      <c r="H54" s="4"/>
    </row>
    <row r="55" spans="1:8" ht="16.5">
      <c r="A55" s="12" t="s">
        <v>44</v>
      </c>
      <c r="B55" s="36">
        <v>1</v>
      </c>
      <c r="C55" s="14"/>
      <c r="D55" s="36">
        <v>2</v>
      </c>
      <c r="E55" s="37">
        <f>IF(C55&gt;0,IF(D55&lt;C55,D55*B55,C55*B55),0)</f>
        <v>0</v>
      </c>
      <c r="G55" s="4"/>
      <c r="H55" s="4"/>
    </row>
    <row r="56" spans="1:8" ht="16.5">
      <c r="A56" s="12" t="s">
        <v>45</v>
      </c>
      <c r="B56" s="36">
        <v>0.8</v>
      </c>
      <c r="C56" s="14"/>
      <c r="D56" s="36">
        <v>5</v>
      </c>
      <c r="E56" s="37">
        <f>IF(C56&gt;0,IF(D56&lt;C56,D56*B56,C56*B56),0)</f>
        <v>0</v>
      </c>
      <c r="G56" s="4"/>
      <c r="H56" s="4"/>
    </row>
    <row r="57" spans="1:8" ht="16.5">
      <c r="A57" s="12" t="s">
        <v>46</v>
      </c>
      <c r="B57" s="36">
        <v>0.3</v>
      </c>
      <c r="C57" s="14"/>
      <c r="D57" s="38">
        <v>5</v>
      </c>
      <c r="E57" s="39">
        <f>IF(C57&gt;0,IF(D57&lt;C57,D57*B57,C57*B57),0)</f>
        <v>0</v>
      </c>
      <c r="G57" s="4"/>
      <c r="H57" s="4"/>
    </row>
    <row r="58" spans="1:8" ht="16.5">
      <c r="A58" s="12" t="s">
        <v>47</v>
      </c>
      <c r="B58" s="36">
        <v>0.3</v>
      </c>
      <c r="C58" s="14"/>
      <c r="D58" s="36">
        <v>5</v>
      </c>
      <c r="E58" s="15">
        <f>IF(C58&gt;0,IF(D58&lt;C58,D58*B58,C58*B58),0)</f>
        <v>0</v>
      </c>
      <c r="G58" s="4"/>
      <c r="H58" s="4"/>
    </row>
    <row r="59" spans="1:8" ht="16.5">
      <c r="A59" s="12" t="s">
        <v>48</v>
      </c>
      <c r="B59" s="36">
        <v>0.3</v>
      </c>
      <c r="C59" s="14"/>
      <c r="D59" s="36">
        <v>10</v>
      </c>
      <c r="E59" s="15">
        <f>IF(C59&gt;0,IF(D59&lt;C59,D59*B59,C59*B59),0)</f>
        <v>0</v>
      </c>
      <c r="G59" s="4"/>
      <c r="H59" s="4"/>
    </row>
    <row r="60" spans="1:8" ht="16.5">
      <c r="A60" s="40"/>
      <c r="B60" s="41"/>
      <c r="C60" s="41"/>
      <c r="D60" s="18" t="s">
        <v>13</v>
      </c>
      <c r="E60" s="36">
        <f>SUM(E55:E59)</f>
        <v>0</v>
      </c>
      <c r="G60" s="4"/>
      <c r="H60" s="4"/>
    </row>
    <row r="61" spans="1:8" ht="16.5">
      <c r="A61" s="40"/>
      <c r="B61" s="41"/>
      <c r="C61" s="41"/>
      <c r="D61" s="78" t="s">
        <v>14</v>
      </c>
      <c r="E61" s="78"/>
      <c r="G61" s="4"/>
      <c r="H61" s="4"/>
    </row>
    <row r="62" spans="1:8" ht="16.5">
      <c r="A62" s="40"/>
      <c r="B62" s="41"/>
      <c r="C62" s="17"/>
      <c r="D62" s="18" t="s">
        <v>15</v>
      </c>
      <c r="E62" s="42">
        <f>IF(D61&gt;0,IF(E60&lt;5,E60,5),0)</f>
        <v>0</v>
      </c>
      <c r="G62" s="4"/>
      <c r="H62" s="4"/>
    </row>
    <row r="63" spans="1:8" ht="16.5">
      <c r="A63" s="8" t="s">
        <v>49</v>
      </c>
      <c r="B63" s="11" t="s">
        <v>7</v>
      </c>
      <c r="C63" s="10" t="s">
        <v>8</v>
      </c>
      <c r="D63" s="11" t="s">
        <v>9</v>
      </c>
      <c r="E63" s="43" t="s">
        <v>10</v>
      </c>
      <c r="G63" s="4"/>
      <c r="H63" s="4"/>
    </row>
    <row r="64" spans="1:8" ht="16.5">
      <c r="A64" s="30" t="s">
        <v>50</v>
      </c>
      <c r="B64" s="29">
        <v>0.3</v>
      </c>
      <c r="C64" s="14"/>
      <c r="D64" s="29">
        <v>2</v>
      </c>
      <c r="E64" s="29">
        <f aca="true" t="shared" si="1" ref="E64:E69">IF(C64&gt;0,IF(D64&lt;C64,D64*B64,C64*B64),0)</f>
        <v>0</v>
      </c>
      <c r="G64" s="4"/>
      <c r="H64" s="4"/>
    </row>
    <row r="65" spans="1:8" ht="16.5">
      <c r="A65" s="30" t="s">
        <v>51</v>
      </c>
      <c r="B65" s="29">
        <v>0.2</v>
      </c>
      <c r="C65" s="14"/>
      <c r="D65" s="29">
        <v>3</v>
      </c>
      <c r="E65" s="29">
        <f t="shared" si="1"/>
        <v>0</v>
      </c>
      <c r="G65" s="4"/>
      <c r="H65" s="4"/>
    </row>
    <row r="66" spans="1:8" ht="16.5">
      <c r="A66" s="32" t="s">
        <v>52</v>
      </c>
      <c r="B66" s="29">
        <v>0.1</v>
      </c>
      <c r="C66" s="14"/>
      <c r="D66" s="29">
        <v>2</v>
      </c>
      <c r="E66" s="29">
        <f t="shared" si="1"/>
        <v>0</v>
      </c>
      <c r="G66" s="4"/>
      <c r="H66" s="4"/>
    </row>
    <row r="67" spans="1:8" ht="16.5">
      <c r="A67" s="30" t="s">
        <v>53</v>
      </c>
      <c r="B67" s="29">
        <v>0.1</v>
      </c>
      <c r="C67" s="14"/>
      <c r="D67" s="29">
        <v>4</v>
      </c>
      <c r="E67" s="29">
        <f t="shared" si="1"/>
        <v>0</v>
      </c>
      <c r="G67" s="4"/>
      <c r="H67" s="4"/>
    </row>
    <row r="68" spans="1:8" ht="16.5">
      <c r="A68" s="30" t="s">
        <v>54</v>
      </c>
      <c r="B68" s="29">
        <v>0.2</v>
      </c>
      <c r="C68" s="14"/>
      <c r="D68" s="29">
        <v>2</v>
      </c>
      <c r="E68" s="29">
        <f t="shared" si="1"/>
        <v>0</v>
      </c>
      <c r="G68" s="4"/>
      <c r="H68" s="4"/>
    </row>
    <row r="69" spans="1:8" ht="16.5">
      <c r="A69" s="30" t="s">
        <v>55</v>
      </c>
      <c r="B69" s="29">
        <v>0.1</v>
      </c>
      <c r="C69" s="14"/>
      <c r="D69" s="29">
        <v>2</v>
      </c>
      <c r="E69" s="29">
        <f t="shared" si="1"/>
        <v>0</v>
      </c>
      <c r="G69" s="4"/>
      <c r="H69" s="4"/>
    </row>
    <row r="70" spans="1:8" ht="16.5">
      <c r="A70" s="24"/>
      <c r="B70" s="29"/>
      <c r="C70" s="29"/>
      <c r="D70" s="18" t="s">
        <v>13</v>
      </c>
      <c r="E70" s="29">
        <f>SUM(E64:E69)</f>
        <v>0</v>
      </c>
      <c r="G70" s="4"/>
      <c r="H70" s="4"/>
    </row>
    <row r="71" spans="1:8" ht="16.5">
      <c r="A71" s="44"/>
      <c r="B71" s="45"/>
      <c r="C71" s="29"/>
      <c r="D71" s="77" t="s">
        <v>42</v>
      </c>
      <c r="E71" s="77"/>
      <c r="G71" s="4"/>
      <c r="H71" s="4"/>
    </row>
    <row r="72" spans="1:8" ht="16.5">
      <c r="A72" s="44"/>
      <c r="B72" s="45"/>
      <c r="C72" s="17"/>
      <c r="D72" s="18" t="s">
        <v>15</v>
      </c>
      <c r="E72" s="31">
        <f>IF(D71&gt;0,IF(E70&lt;2,E70,2),0)</f>
        <v>0</v>
      </c>
      <c r="G72" s="4"/>
      <c r="H72" s="4"/>
    </row>
    <row r="73" spans="1:8" ht="16.5">
      <c r="A73" s="46" t="s">
        <v>56</v>
      </c>
      <c r="B73" s="43" t="s">
        <v>7</v>
      </c>
      <c r="C73" s="47" t="s">
        <v>8</v>
      </c>
      <c r="D73" s="43" t="s">
        <v>9</v>
      </c>
      <c r="E73" s="43" t="s">
        <v>10</v>
      </c>
      <c r="G73" s="4"/>
      <c r="H73" s="4"/>
    </row>
    <row r="74" spans="1:8" ht="16.5">
      <c r="A74" s="44" t="s">
        <v>57</v>
      </c>
      <c r="B74" s="36">
        <v>1</v>
      </c>
      <c r="C74" s="14"/>
      <c r="D74" s="36">
        <v>3</v>
      </c>
      <c r="E74" s="37">
        <f>IF(C74&gt;0,IF(D74&lt;C74,D74*B74,C74*B74),0)</f>
        <v>0</v>
      </c>
      <c r="G74" s="4"/>
      <c r="H74" s="4"/>
    </row>
    <row r="75" spans="1:8" ht="16.5">
      <c r="A75" s="44" t="s">
        <v>58</v>
      </c>
      <c r="B75" s="36">
        <v>0.5</v>
      </c>
      <c r="C75" s="14"/>
      <c r="D75" s="36">
        <v>3</v>
      </c>
      <c r="E75" s="37">
        <f>IF(C75&gt;0,IF(D75&lt;C75,D75*B75,C75*B75),0)</f>
        <v>0</v>
      </c>
      <c r="G75" s="4"/>
      <c r="H75" s="4"/>
    </row>
    <row r="76" spans="1:8" ht="16.5">
      <c r="A76" s="44" t="s">
        <v>59</v>
      </c>
      <c r="B76" s="36">
        <v>0.5</v>
      </c>
      <c r="C76" s="14"/>
      <c r="D76" s="36">
        <v>3</v>
      </c>
      <c r="E76" s="37">
        <f>IF(C76&gt;0,IF(D76&lt;C76,D76*B76,C76*B76),0)</f>
        <v>0</v>
      </c>
      <c r="G76" s="4"/>
      <c r="H76" s="4"/>
    </row>
    <row r="77" spans="1:8" ht="16.5">
      <c r="A77" s="44" t="s">
        <v>60</v>
      </c>
      <c r="B77" s="36">
        <v>0.8</v>
      </c>
      <c r="C77" s="14"/>
      <c r="D77" s="36">
        <v>3</v>
      </c>
      <c r="E77" s="37">
        <f>IF(C77&gt;0,IF(D77&lt;C77,D77*B77,C77*B77),0)</f>
        <v>0</v>
      </c>
      <c r="G77" s="4"/>
      <c r="H77" s="4"/>
    </row>
    <row r="78" spans="1:8" ht="16.5">
      <c r="A78" s="44" t="s">
        <v>61</v>
      </c>
      <c r="B78" s="13">
        <v>0.5</v>
      </c>
      <c r="C78" s="14"/>
      <c r="D78" s="13">
        <v>3</v>
      </c>
      <c r="E78" s="37">
        <f>IF(C78&gt;0,IF(D78&lt;C78,D78*B78,C78*B78),0)</f>
        <v>0</v>
      </c>
      <c r="G78" s="4"/>
      <c r="H78" s="4"/>
    </row>
    <row r="79" spans="1:8" ht="16.5">
      <c r="A79" s="44"/>
      <c r="B79" s="45"/>
      <c r="C79" s="45"/>
      <c r="D79" s="18" t="s">
        <v>13</v>
      </c>
      <c r="E79" s="45">
        <f>SUM(E74:E78)</f>
        <v>0</v>
      </c>
      <c r="G79" s="4"/>
      <c r="H79" s="4"/>
    </row>
    <row r="80" spans="1:8" ht="16.5">
      <c r="A80" s="45"/>
      <c r="B80" s="45"/>
      <c r="C80" s="45"/>
      <c r="D80" s="77" t="s">
        <v>23</v>
      </c>
      <c r="E80" s="77"/>
      <c r="G80" s="4"/>
      <c r="H80" s="4"/>
    </row>
    <row r="81" spans="1:8" ht="16.5">
      <c r="A81" s="29"/>
      <c r="B81" s="29"/>
      <c r="C81" s="29"/>
      <c r="D81" s="18" t="s">
        <v>15</v>
      </c>
      <c r="E81" s="31">
        <f>IF(D80&gt;0,IF(E79&lt;4,E79,4),0)</f>
        <v>0</v>
      </c>
      <c r="G81" s="4"/>
      <c r="H81" s="4"/>
    </row>
    <row r="82" spans="1:10" ht="16.5">
      <c r="A82" s="79" t="s">
        <v>62</v>
      </c>
      <c r="B82" s="80"/>
      <c r="C82" s="80"/>
      <c r="D82" s="81"/>
      <c r="E82" s="48">
        <f>SUM(E81,E72,E62,E53,E47,E34,E27,E18)</f>
        <v>0</v>
      </c>
      <c r="G82" s="4"/>
      <c r="H82" s="4"/>
      <c r="I82" s="4"/>
      <c r="J82" s="4"/>
    </row>
    <row r="83" spans="1:8" ht="16.5">
      <c r="A83" s="3"/>
      <c r="B83" s="3"/>
      <c r="C83" s="3"/>
      <c r="D83" s="3"/>
      <c r="G83" s="4"/>
      <c r="H83" s="4"/>
    </row>
    <row r="84" spans="1:8" ht="25.5">
      <c r="A84" s="82" t="s">
        <v>63</v>
      </c>
      <c r="B84" s="83"/>
      <c r="C84" s="83"/>
      <c r="D84" s="83"/>
      <c r="E84" s="83"/>
      <c r="G84" s="4"/>
      <c r="H84" s="4"/>
    </row>
    <row r="85" spans="1:8" ht="16.5">
      <c r="A85" s="84" t="s">
        <v>64</v>
      </c>
      <c r="B85" s="85"/>
      <c r="C85" s="85"/>
      <c r="D85" s="85"/>
      <c r="E85" s="85"/>
      <c r="G85" s="4"/>
      <c r="H85" s="4"/>
    </row>
    <row r="86" spans="1:8" ht="27.75">
      <c r="A86" s="86"/>
      <c r="B86" s="87"/>
      <c r="C86" s="49" t="s">
        <v>65</v>
      </c>
      <c r="D86" s="49" t="s">
        <v>66</v>
      </c>
      <c r="E86" s="50" t="s">
        <v>67</v>
      </c>
      <c r="H86" s="4"/>
    </row>
    <row r="87" spans="1:8" ht="16.5">
      <c r="A87" s="88" t="s">
        <v>68</v>
      </c>
      <c r="B87" s="89"/>
      <c r="C87" s="51"/>
      <c r="D87" s="52">
        <f>SUM(C87/100)*65</f>
        <v>0</v>
      </c>
      <c r="E87" s="52" t="s">
        <v>69</v>
      </c>
      <c r="H87" s="4"/>
    </row>
    <row r="88" spans="1:8" ht="16.5">
      <c r="A88" s="90" t="s">
        <v>70</v>
      </c>
      <c r="B88" s="91"/>
      <c r="C88" s="51"/>
      <c r="D88" s="52">
        <f>SUM(C88/100)*65</f>
        <v>0</v>
      </c>
      <c r="E88" s="52" t="s">
        <v>69</v>
      </c>
      <c r="H88" s="4"/>
    </row>
    <row r="89" spans="1:8" ht="16.5">
      <c r="A89" s="90" t="s">
        <v>71</v>
      </c>
      <c r="B89" s="91"/>
      <c r="C89" s="51"/>
      <c r="D89" s="52">
        <f>SUM(C89/100)*65</f>
        <v>0</v>
      </c>
      <c r="E89" s="52" t="s">
        <v>69</v>
      </c>
      <c r="H89" s="4"/>
    </row>
    <row r="90" spans="1:8" ht="15.75" customHeight="1">
      <c r="A90" s="92" t="s">
        <v>72</v>
      </c>
      <c r="B90" s="93"/>
      <c r="C90" s="53"/>
      <c r="D90" s="54" t="e">
        <f>_xlfn.AVERAGEIF(D87:D89,"&gt;0,00",D87:D89)</f>
        <v>#DIV/0!</v>
      </c>
      <c r="E90" s="55" t="e">
        <f>IF(D90&gt;=39,"APROVADO","REPROVADO")</f>
        <v>#DIV/0!</v>
      </c>
      <c r="H90" s="4"/>
    </row>
    <row r="91" spans="5:8" ht="12.75" customHeight="1">
      <c r="E91" s="56"/>
      <c r="G91" s="4"/>
      <c r="H91" s="4"/>
    </row>
    <row r="92" spans="1:8" ht="22.5" customHeight="1">
      <c r="A92" s="73" t="s">
        <v>73</v>
      </c>
      <c r="B92" s="74"/>
      <c r="C92" s="74"/>
      <c r="D92" s="74"/>
      <c r="E92" s="94"/>
      <c r="G92" s="4"/>
      <c r="H92" s="4"/>
    </row>
    <row r="93" spans="1:8" ht="16.5" customHeight="1">
      <c r="A93" s="95" t="s">
        <v>74</v>
      </c>
      <c r="B93" s="95"/>
      <c r="C93" s="95"/>
      <c r="D93" s="95"/>
      <c r="E93" s="57" t="e">
        <f>SUM(D90)</f>
        <v>#DIV/0!</v>
      </c>
      <c r="G93" s="4"/>
      <c r="H93" s="4"/>
    </row>
    <row r="94" spans="1:8" ht="16.5" customHeight="1">
      <c r="A94" s="95" t="s">
        <v>75</v>
      </c>
      <c r="B94" s="95"/>
      <c r="C94" s="95"/>
      <c r="D94" s="95"/>
      <c r="E94" s="57">
        <f>SUM(E82)</f>
        <v>0</v>
      </c>
      <c r="G94" s="4"/>
      <c r="H94" s="4"/>
    </row>
    <row r="95" spans="1:8" ht="16.5" customHeight="1">
      <c r="A95" s="96" t="s">
        <v>76</v>
      </c>
      <c r="B95" s="96"/>
      <c r="C95" s="96"/>
      <c r="D95" s="96"/>
      <c r="E95" s="58" t="e">
        <f>SUM(E93:E94)</f>
        <v>#DIV/0!</v>
      </c>
      <c r="G95" s="4"/>
      <c r="H95" s="4"/>
    </row>
    <row r="96" spans="1:8" ht="16.5">
      <c r="A96" s="59"/>
      <c r="B96" s="60"/>
      <c r="C96" s="61"/>
      <c r="D96" s="61"/>
      <c r="E96" s="56"/>
      <c r="G96" s="4"/>
      <c r="H96" s="4"/>
    </row>
    <row r="97" spans="1:8" ht="27.75" customHeight="1">
      <c r="A97" s="59"/>
      <c r="B97" s="60"/>
      <c r="C97" s="61"/>
      <c r="D97" s="61"/>
      <c r="E97" s="56"/>
      <c r="G97" s="4"/>
      <c r="H97" s="4"/>
    </row>
    <row r="98" spans="1:8" ht="16.5" customHeight="1">
      <c r="A98" s="62"/>
      <c r="B98" s="62"/>
      <c r="C98" s="62"/>
      <c r="D98" s="62"/>
      <c r="E98" s="63"/>
      <c r="G98" s="4"/>
      <c r="H98" s="4"/>
    </row>
    <row r="99" spans="1:8" ht="18.75" customHeight="1">
      <c r="A99" s="62"/>
      <c r="B99" s="62"/>
      <c r="C99" s="62"/>
      <c r="D99" s="62"/>
      <c r="E99" s="63"/>
      <c r="G99" s="4"/>
      <c r="H99" s="4"/>
    </row>
    <row r="100" spans="1:8" ht="16.5">
      <c r="A100" s="62"/>
      <c r="B100" s="62"/>
      <c r="C100" s="62"/>
      <c r="D100" s="62"/>
      <c r="E100" s="63"/>
      <c r="G100" s="4"/>
      <c r="H100" s="4"/>
    </row>
    <row r="101" spans="1:8" ht="16.5">
      <c r="A101" s="62"/>
      <c r="B101" s="62"/>
      <c r="C101" s="62"/>
      <c r="D101" s="62"/>
      <c r="E101" s="63"/>
      <c r="G101" s="4"/>
      <c r="H101" s="4"/>
    </row>
    <row r="102" spans="1:8" ht="16.5">
      <c r="A102" s="62"/>
      <c r="B102" s="62"/>
      <c r="C102" s="62"/>
      <c r="D102" s="62"/>
      <c r="E102" s="63"/>
      <c r="G102" s="4"/>
      <c r="H102" s="4"/>
    </row>
    <row r="103" spans="1:8" ht="16.5">
      <c r="A103" s="62"/>
      <c r="B103" s="62"/>
      <c r="C103" s="62"/>
      <c r="D103" s="62"/>
      <c r="E103" s="63"/>
      <c r="G103" s="4"/>
      <c r="H103" s="4"/>
    </row>
    <row r="104" spans="1:5" ht="16.5">
      <c r="A104" s="62"/>
      <c r="B104" s="62"/>
      <c r="C104" s="62"/>
      <c r="D104" s="62"/>
      <c r="E104" s="63"/>
    </row>
    <row r="105" spans="1:5" ht="16.5">
      <c r="A105" s="62"/>
      <c r="B105" s="62"/>
      <c r="C105" s="62"/>
      <c r="D105" s="62"/>
      <c r="E105" s="63"/>
    </row>
    <row r="106" spans="1:5" ht="16.5">
      <c r="A106" s="62"/>
      <c r="B106" s="62"/>
      <c r="C106" s="62"/>
      <c r="D106" s="62"/>
      <c r="E106" s="63"/>
    </row>
    <row r="107" spans="1:5" ht="16.5">
      <c r="A107" s="62"/>
      <c r="B107" s="62"/>
      <c r="C107" s="62"/>
      <c r="D107" s="62"/>
      <c r="E107" s="63"/>
    </row>
    <row r="108" spans="1:5" ht="16.5">
      <c r="A108" s="62"/>
      <c r="B108" s="62"/>
      <c r="C108" s="62"/>
      <c r="D108" s="62"/>
      <c r="E108" s="63"/>
    </row>
  </sheetData>
  <sheetProtection/>
  <mergeCells count="28">
    <mergeCell ref="A94:D94"/>
    <mergeCell ref="A95:D95"/>
    <mergeCell ref="A2:A7"/>
    <mergeCell ref="B2:E7"/>
    <mergeCell ref="A87:B87"/>
    <mergeCell ref="A88:B88"/>
    <mergeCell ref="A89:B89"/>
    <mergeCell ref="A90:B90"/>
    <mergeCell ref="A92:E92"/>
    <mergeCell ref="A93:D93"/>
    <mergeCell ref="D71:E71"/>
    <mergeCell ref="D80:E80"/>
    <mergeCell ref="A82:D82"/>
    <mergeCell ref="A84:E84"/>
    <mergeCell ref="A85:E85"/>
    <mergeCell ref="A86:B86"/>
    <mergeCell ref="D17:E17"/>
    <mergeCell ref="D26:E26"/>
    <mergeCell ref="D33:E33"/>
    <mergeCell ref="D46:E46"/>
    <mergeCell ref="D52:E52"/>
    <mergeCell ref="D61:E61"/>
    <mergeCell ref="A1:E1"/>
    <mergeCell ref="B8:E8"/>
    <mergeCell ref="B9:E9"/>
    <mergeCell ref="B10:E10"/>
    <mergeCell ref="A11:E11"/>
    <mergeCell ref="A12:E12"/>
  </mergeCells>
  <conditionalFormatting sqref="E90">
    <cfRule type="expression" priority="1" dxfId="4" stopIfTrue="1">
      <formula>NOT(ISERROR(SEARCH("REPROVADO",E90)))</formula>
    </cfRule>
    <cfRule type="expression" priority="2" dxfId="5" stopIfTrue="1">
      <formula>NOT(ISERROR(SEARCH("APROVADO",E90)))</formula>
    </cfRule>
  </conditionalFormatting>
  <conditionalFormatting sqref="E87:E89">
    <cfRule type="expression" priority="5" dxfId="4" stopIfTrue="1">
      <formula>NOT(ISERROR(SEARCH("REPROVADO",E87)))</formula>
    </cfRule>
    <cfRule type="expression" priority="6" dxfId="5" stopIfTrue="1">
      <formula>NOT(ISERROR(SEARCH("APROVADO",E87)))</formula>
    </cfRule>
  </conditionalFormatting>
  <printOptions/>
  <pageMargins left="0.51" right="0.51" top="0.79" bottom="0.79" header="0.31" footer="0.3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fabiane.furtado</cp:lastModifiedBy>
  <cp:lastPrinted>2013-06-21T17:11:32Z</cp:lastPrinted>
  <dcterms:created xsi:type="dcterms:W3CDTF">2013-06-10T18:46:38Z</dcterms:created>
  <dcterms:modified xsi:type="dcterms:W3CDTF">2018-02-28T20:23:48Z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